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760" activeTab="1"/>
  </bookViews>
  <sheets>
    <sheet name="Баллы" sheetId="1" r:id="rId1"/>
    <sheet name="Выполнение заданий" sheetId="2" r:id="rId2"/>
    <sheet name="XLR_NoRangeSheet" sheetId="3" state="veryHidden" r:id="rId3"/>
  </sheets>
  <definedNames>
    <definedName name="FirstSheetRange">'Баллы'!$A$7:$O$18</definedName>
    <definedName name="S1_FName1" hidden="1">'XLR_NoRangeSheet'!$H$6</definedName>
    <definedName name="S1_FName10" hidden="1">'XLR_NoRangeSheet'!$Q$6</definedName>
    <definedName name="S1_FName11" hidden="1">'XLR_NoRangeSheet'!$R$6</definedName>
    <definedName name="S1_FName12" hidden="1">'XLR_NoRangeSheet'!$S$6</definedName>
    <definedName name="S1_FName13" hidden="1">'XLR_NoRangeSheet'!$T$6</definedName>
    <definedName name="S1_FName14" hidden="1">'XLR_NoRangeSheet'!$U$6</definedName>
    <definedName name="S1_FName15" hidden="1">'XLR_NoRangeSheet'!$V$6</definedName>
    <definedName name="S1_FName16" hidden="1">'XLR_NoRangeSheet'!$W$6</definedName>
    <definedName name="S1_FName2" hidden="1">'XLR_NoRangeSheet'!$I$6</definedName>
    <definedName name="S1_FName3" hidden="1">'XLR_NoRangeSheet'!$J$6</definedName>
    <definedName name="S1_FName4" hidden="1">'XLR_NoRangeSheet'!$K$6</definedName>
    <definedName name="S1_FName5" hidden="1">'XLR_NoRangeSheet'!$L$6</definedName>
    <definedName name="S1_FName6" hidden="1">'XLR_NoRangeSheet'!$M$6</definedName>
    <definedName name="S1_FName7" hidden="1">'XLR_NoRangeSheet'!$N$6</definedName>
    <definedName name="S1_FName8" hidden="1">'XLR_NoRangeSheet'!$O$6</definedName>
    <definedName name="S1_FName9" hidden="1">'XLR_NoRangeSheet'!$P$6</definedName>
    <definedName name="S1_InstType" hidden="1">'XLR_NoRangeSheet'!$D$6</definedName>
    <definedName name="S1_RecNo" hidden="1">'XLR_NoRangeSheet'!$B$6</definedName>
    <definedName name="S1_Region" hidden="1">'XLR_NoRangeSheet'!$G$6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заданий'!$A$7:$N$17</definedName>
    <definedName name="XLR_ERRNAMESTR" hidden="1">'XLR_NoRangeSheet'!$B$5</definedName>
    <definedName name="XLR_VERSION" hidden="1">'XLR_NoRangeSheet'!$A$5</definedName>
    <definedName name="_xlnm.Print_Titles" localSheetId="0">'Баллы'!$1:$6</definedName>
    <definedName name="_xlnm.Print_Titles" localSheetId="1">'Выполнение заданий'!$1:$6</definedName>
  </definedNames>
  <calcPr fullCalcOnLoad="1"/>
</workbook>
</file>

<file path=xl/sharedStrings.xml><?xml version="1.0" encoding="utf-8"?>
<sst xmlns="http://schemas.openxmlformats.org/spreadsheetml/2006/main" count="215" uniqueCount="92">
  <si>
    <t/>
  </si>
  <si>
    <t>Среднее</t>
  </si>
  <si>
    <t>№</t>
  </si>
  <si>
    <t>4.2, Developer  (build 122-D7)</t>
  </si>
  <si>
    <t>S1</t>
  </si>
  <si>
    <t>Протокол проверки результатов ГИА-9 в 2012 году</t>
  </si>
  <si>
    <t xml:space="preserve">Код ОУ: </t>
  </si>
  <si>
    <t>303</t>
  </si>
  <si>
    <t>02-Математика</t>
  </si>
  <si>
    <t>61-Ростовская область</t>
  </si>
  <si>
    <t>Класс</t>
  </si>
  <si>
    <t>Код АТЕ</t>
  </si>
  <si>
    <t>Код ППЭ</t>
  </si>
  <si>
    <t>Аудитория</t>
  </si>
  <si>
    <t>Фамилия</t>
  </si>
  <si>
    <t>Имя</t>
  </si>
  <si>
    <t>Отчество</t>
  </si>
  <si>
    <t>Документ Серия</t>
  </si>
  <si>
    <t>Документ Номер</t>
  </si>
  <si>
    <t>Номер варианта</t>
  </si>
  <si>
    <t>Верных ответов</t>
  </si>
  <si>
    <t>Процент верных ответов</t>
  </si>
  <si>
    <t>Задания типа А</t>
  </si>
  <si>
    <t>Задания типа В</t>
  </si>
  <si>
    <t>Задания типа С</t>
  </si>
  <si>
    <t>Оценка</t>
  </si>
  <si>
    <t>9</t>
  </si>
  <si>
    <t>0002</t>
  </si>
  <si>
    <t>ДАХНОВ</t>
  </si>
  <si>
    <t>АЛЕКСАНДР</t>
  </si>
  <si>
    <t>АЛЕКСАНДРОВИЧ</t>
  </si>
  <si>
    <t>6011</t>
  </si>
  <si>
    <t>986051</t>
  </si>
  <si>
    <t>0001</t>
  </si>
  <si>
    <t>Збраилов</t>
  </si>
  <si>
    <t>Максим</t>
  </si>
  <si>
    <t>Евгеньевич</t>
  </si>
  <si>
    <t>6010</t>
  </si>
  <si>
    <t>864804</t>
  </si>
  <si>
    <t>ИЛЮХИН</t>
  </si>
  <si>
    <t>ЕВГЕНЬЕВИЧ</t>
  </si>
  <si>
    <t>6012</t>
  </si>
  <si>
    <t>160855</t>
  </si>
  <si>
    <t>Кайда</t>
  </si>
  <si>
    <t>Анна</t>
  </si>
  <si>
    <t>Дмитриевна</t>
  </si>
  <si>
    <t>933462</t>
  </si>
  <si>
    <t>КЕРНИЧНАЯ</t>
  </si>
  <si>
    <t>ЕКАТЕРИНА</t>
  </si>
  <si>
    <t>ГЕННАДЬЕВНА</t>
  </si>
  <si>
    <t>6509</t>
  </si>
  <si>
    <t>822780</t>
  </si>
  <si>
    <t>ЛАШКО</t>
  </si>
  <si>
    <t>СЕРГЕЙ</t>
  </si>
  <si>
    <t>АНАТОЛЬЕВИЧ</t>
  </si>
  <si>
    <t>933395</t>
  </si>
  <si>
    <t>ЛЫСЕНКО</t>
  </si>
  <si>
    <t>834017</t>
  </si>
  <si>
    <t>ФАЙЗУЛОВА</t>
  </si>
  <si>
    <t>НАЖИЯ</t>
  </si>
  <si>
    <t>МУРТАЗОВНА</t>
  </si>
  <si>
    <t>864886</t>
  </si>
  <si>
    <t>Фарамузов</t>
  </si>
  <si>
    <t>Юсуф</t>
  </si>
  <si>
    <t>Халимович</t>
  </si>
  <si>
    <t>933893</t>
  </si>
  <si>
    <t>ХМЕЛОВСКИЙ</t>
  </si>
  <si>
    <t>ВИКТОРОВИЧ</t>
  </si>
  <si>
    <t>834092</t>
  </si>
  <si>
    <t>ЦЫБЕНКО</t>
  </si>
  <si>
    <t>АНТОН</t>
  </si>
  <si>
    <t>РУСЛАНОВИЧ</t>
  </si>
  <si>
    <t>985512</t>
  </si>
  <si>
    <t>-++</t>
  </si>
  <si>
    <t>++++--+-+-----+</t>
  </si>
  <si>
    <t>0(2)0(3)0(3)0(4)0(4)</t>
  </si>
  <si>
    <t>++-</t>
  </si>
  <si>
    <t>++------+-+++++</t>
  </si>
  <si>
    <t>1(2)0(3)3(3)0(4)0(4)</t>
  </si>
  <si>
    <t>+++</t>
  </si>
  <si>
    <t>++++++++-++--++</t>
  </si>
  <si>
    <t>--+</t>
  </si>
  <si>
    <t>--++++-++-+-+++</t>
  </si>
  <si>
    <t>++++++++-------</t>
  </si>
  <si>
    <t>+++++++++------</t>
  </si>
  <si>
    <t>+++++++++-+-+-+</t>
  </si>
  <si>
    <t>++++++-++----+-</t>
  </si>
  <si>
    <t>++++++++--+-+--</t>
  </si>
  <si>
    <t>++++++-+++--+++</t>
  </si>
  <si>
    <t>2(2)0(3)0(3)0(4)0(4)</t>
  </si>
  <si>
    <t>+++++++++++++++</t>
  </si>
  <si>
    <t>2(2)2(3)2(3)0(4)0(4)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</si>
</sst>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4" xfId="0" applyNumberFormat="1" applyBorder="1" applyAlignment="1">
      <alignment/>
    </xf>
    <xf numFmtId="164" fontId="0" fillId="0" borderId="14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0" xfId="0" applyAlignment="1" quotePrefix="1">
      <alignment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7.75390625" style="0" customWidth="1"/>
    <col min="3" max="3" width="8.375" style="0" customWidth="1"/>
    <col min="4" max="4" width="8.75390625" style="0" customWidth="1"/>
    <col min="5" max="5" width="9.375" style="0" customWidth="1"/>
    <col min="6" max="8" width="16.125" style="0" customWidth="1"/>
    <col min="9" max="11" width="14.75390625" style="0" customWidth="1"/>
    <col min="12" max="12" width="14.75390625" style="0" bestFit="1" customWidth="1"/>
    <col min="15" max="15" width="8.75390625" style="0" customWidth="1"/>
    <col min="16" max="16" width="7.625" style="0" customWidth="1"/>
    <col min="17" max="17" width="8.00390625" style="0" customWidth="1"/>
    <col min="18" max="18" width="5.25390625" style="0" customWidth="1"/>
    <col min="19" max="19" width="7.75390625" style="0" customWidth="1"/>
  </cols>
  <sheetData>
    <row r="1" spans="2:19" ht="16.5">
      <c r="B1" s="31" t="str">
        <f>S1_Title</f>
        <v>Протокол проверки результатов ГИА-9 в 2012 году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"/>
      <c r="Q1" s="3"/>
      <c r="R1" s="3"/>
      <c r="S1" s="3"/>
    </row>
    <row r="2" spans="2:19" ht="16.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"/>
      <c r="Q2" s="3"/>
      <c r="R2" s="3"/>
      <c r="S2" s="3"/>
    </row>
    <row r="3" spans="2:19" ht="16.5">
      <c r="B3" s="30" t="str">
        <f>S1_InstType</f>
        <v>Код ОУ: </v>
      </c>
      <c r="C3" s="30"/>
      <c r="D3" s="30"/>
      <c r="E3" s="30"/>
      <c r="F3" s="30"/>
      <c r="G3" s="30"/>
      <c r="H3" s="30"/>
      <c r="I3" s="32" t="str">
        <f>S1_SchoolCode</f>
        <v>303</v>
      </c>
      <c r="J3" s="32"/>
      <c r="K3" s="32"/>
      <c r="L3" s="32"/>
      <c r="M3" s="32"/>
      <c r="N3" s="32"/>
      <c r="O3" s="32"/>
      <c r="P3" s="3"/>
      <c r="Q3" s="3"/>
      <c r="R3" s="3"/>
      <c r="S3" s="3"/>
    </row>
    <row r="4" spans="2:19" ht="16.5">
      <c r="B4" s="31" t="str">
        <f>S1_SubjectCode</f>
        <v>02-Математика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"/>
      <c r="Q4" s="3"/>
      <c r="R4" s="3"/>
      <c r="S4" s="3"/>
    </row>
    <row r="5" spans="2:19" ht="17.25" thickBo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"/>
      <c r="Q5" s="3"/>
      <c r="R5" s="3"/>
      <c r="S5" s="3"/>
    </row>
    <row r="6" spans="2:16" ht="38.25">
      <c r="B6" s="24" t="s">
        <v>2</v>
      </c>
      <c r="C6" s="9" t="str">
        <f>S1_FName1</f>
        <v>Класс</v>
      </c>
      <c r="D6" s="9" t="str">
        <f>S1_FName2</f>
        <v>Код АТЕ</v>
      </c>
      <c r="E6" s="9" t="str">
        <f>S1_FName3</f>
        <v>Код ППЭ</v>
      </c>
      <c r="F6" s="9" t="str">
        <f>S1_FName4</f>
        <v>Аудитория</v>
      </c>
      <c r="G6" s="9" t="str">
        <f>S1_FName5</f>
        <v>Фамилия</v>
      </c>
      <c r="H6" s="9" t="str">
        <f>S1_FName6</f>
        <v>Имя</v>
      </c>
      <c r="I6" s="9" t="str">
        <f>S1_FName7</f>
        <v>Отчество</v>
      </c>
      <c r="J6" s="9" t="str">
        <f>S1_FName8</f>
        <v>Документ Серия</v>
      </c>
      <c r="K6" s="9" t="str">
        <f>S1_FName9</f>
        <v>Документ Номер</v>
      </c>
      <c r="L6" s="9" t="str">
        <f>S1_FName10</f>
        <v>Номер варианта</v>
      </c>
      <c r="M6" s="9" t="str">
        <f>S1_FName11</f>
        <v>Верных ответов</v>
      </c>
      <c r="N6" s="9" t="str">
        <f>S1_FName12</f>
        <v>Процент верных ответов</v>
      </c>
      <c r="O6" s="10" t="str">
        <f>S1_FName16</f>
        <v>Оценка</v>
      </c>
      <c r="P6" s="5"/>
    </row>
    <row r="7" spans="2:17" ht="12.75" customHeight="1">
      <c r="B7" s="25">
        <v>1</v>
      </c>
      <c r="C7" s="7" t="s">
        <v>26</v>
      </c>
      <c r="D7" s="7">
        <v>69</v>
      </c>
      <c r="E7" s="7">
        <v>294</v>
      </c>
      <c r="F7" s="8" t="s">
        <v>27</v>
      </c>
      <c r="G7" s="8" t="s">
        <v>28</v>
      </c>
      <c r="H7" s="8" t="s">
        <v>29</v>
      </c>
      <c r="I7" s="8" t="s">
        <v>30</v>
      </c>
      <c r="J7" s="8" t="s">
        <v>31</v>
      </c>
      <c r="K7" s="8" t="s">
        <v>32</v>
      </c>
      <c r="L7" s="7">
        <v>1202</v>
      </c>
      <c r="M7" s="7">
        <v>9</v>
      </c>
      <c r="N7" s="7">
        <v>26</v>
      </c>
      <c r="O7" s="26">
        <v>3</v>
      </c>
      <c r="Q7" s="1"/>
    </row>
    <row r="8" spans="2:15" ht="12.75" customHeight="1">
      <c r="B8" s="25">
        <v>2</v>
      </c>
      <c r="C8" s="7" t="s">
        <v>26</v>
      </c>
      <c r="D8" s="7">
        <v>69</v>
      </c>
      <c r="E8" s="7">
        <v>294</v>
      </c>
      <c r="F8" s="8" t="s">
        <v>33</v>
      </c>
      <c r="G8" s="8" t="s">
        <v>34</v>
      </c>
      <c r="H8" s="8" t="s">
        <v>35</v>
      </c>
      <c r="I8" s="8" t="s">
        <v>36</v>
      </c>
      <c r="J8" s="8" t="s">
        <v>37</v>
      </c>
      <c r="K8" s="8" t="s">
        <v>38</v>
      </c>
      <c r="L8" s="7">
        <v>1204</v>
      </c>
      <c r="M8" s="7">
        <v>14</v>
      </c>
      <c r="N8" s="7">
        <v>41</v>
      </c>
      <c r="O8" s="26">
        <v>3</v>
      </c>
    </row>
    <row r="9" spans="2:15" ht="12.75" customHeight="1">
      <c r="B9" s="25">
        <v>3</v>
      </c>
      <c r="C9" s="7" t="s">
        <v>26</v>
      </c>
      <c r="D9" s="7">
        <v>69</v>
      </c>
      <c r="E9" s="7">
        <v>294</v>
      </c>
      <c r="F9" s="8" t="s">
        <v>27</v>
      </c>
      <c r="G9" s="8" t="s">
        <v>39</v>
      </c>
      <c r="H9" s="8" t="s">
        <v>29</v>
      </c>
      <c r="I9" s="8" t="s">
        <v>40</v>
      </c>
      <c r="J9" s="8" t="s">
        <v>41</v>
      </c>
      <c r="K9" s="8" t="s">
        <v>42</v>
      </c>
      <c r="L9" s="7">
        <v>1203</v>
      </c>
      <c r="M9" s="7">
        <v>15</v>
      </c>
      <c r="N9" s="7">
        <v>44</v>
      </c>
      <c r="O9" s="26">
        <v>3</v>
      </c>
    </row>
    <row r="10" spans="2:15" ht="12.75" customHeight="1">
      <c r="B10" s="25">
        <v>4</v>
      </c>
      <c r="C10" s="7" t="s">
        <v>26</v>
      </c>
      <c r="D10" s="7">
        <v>69</v>
      </c>
      <c r="E10" s="7">
        <v>294</v>
      </c>
      <c r="F10" s="8" t="s">
        <v>27</v>
      </c>
      <c r="G10" s="8" t="s">
        <v>43</v>
      </c>
      <c r="H10" s="8" t="s">
        <v>44</v>
      </c>
      <c r="I10" s="8" t="s">
        <v>45</v>
      </c>
      <c r="J10" s="8" t="s">
        <v>37</v>
      </c>
      <c r="K10" s="8" t="s">
        <v>46</v>
      </c>
      <c r="L10" s="7">
        <v>1204</v>
      </c>
      <c r="M10" s="7">
        <v>11</v>
      </c>
      <c r="N10" s="7">
        <v>32</v>
      </c>
      <c r="O10" s="26">
        <v>3</v>
      </c>
    </row>
    <row r="11" spans="2:15" ht="12.75" customHeight="1">
      <c r="B11" s="25">
        <v>5</v>
      </c>
      <c r="C11" s="7" t="s">
        <v>26</v>
      </c>
      <c r="D11" s="7">
        <v>69</v>
      </c>
      <c r="E11" s="7">
        <v>294</v>
      </c>
      <c r="F11" s="8" t="s">
        <v>27</v>
      </c>
      <c r="G11" s="8" t="s">
        <v>47</v>
      </c>
      <c r="H11" s="8" t="s">
        <v>48</v>
      </c>
      <c r="I11" s="8" t="s">
        <v>49</v>
      </c>
      <c r="J11" s="8" t="s">
        <v>50</v>
      </c>
      <c r="K11" s="8" t="s">
        <v>51</v>
      </c>
      <c r="L11" s="7">
        <v>1202</v>
      </c>
      <c r="M11" s="7">
        <v>11</v>
      </c>
      <c r="N11" s="7">
        <v>32</v>
      </c>
      <c r="O11" s="26">
        <v>3</v>
      </c>
    </row>
    <row r="12" spans="2:15" ht="12.75" customHeight="1">
      <c r="B12" s="25">
        <v>6</v>
      </c>
      <c r="C12" s="7" t="s">
        <v>26</v>
      </c>
      <c r="D12" s="7">
        <v>69</v>
      </c>
      <c r="E12" s="7">
        <v>294</v>
      </c>
      <c r="F12" s="8" t="s">
        <v>33</v>
      </c>
      <c r="G12" s="8" t="s">
        <v>52</v>
      </c>
      <c r="H12" s="8" t="s">
        <v>53</v>
      </c>
      <c r="I12" s="8" t="s">
        <v>54</v>
      </c>
      <c r="J12" s="8" t="s">
        <v>37</v>
      </c>
      <c r="K12" s="8" t="s">
        <v>55</v>
      </c>
      <c r="L12" s="7">
        <v>1203</v>
      </c>
      <c r="M12" s="7">
        <v>12</v>
      </c>
      <c r="N12" s="7">
        <v>35</v>
      </c>
      <c r="O12" s="26">
        <v>3</v>
      </c>
    </row>
    <row r="13" spans="2:15" ht="12.75" customHeight="1">
      <c r="B13" s="25">
        <v>7</v>
      </c>
      <c r="C13" s="7" t="s">
        <v>26</v>
      </c>
      <c r="D13" s="7">
        <v>69</v>
      </c>
      <c r="E13" s="7">
        <v>294</v>
      </c>
      <c r="F13" s="8" t="s">
        <v>27</v>
      </c>
      <c r="G13" s="8" t="s">
        <v>56</v>
      </c>
      <c r="H13" s="8" t="s">
        <v>29</v>
      </c>
      <c r="I13" s="8" t="s">
        <v>54</v>
      </c>
      <c r="J13" s="8" t="s">
        <v>37</v>
      </c>
      <c r="K13" s="8" t="s">
        <v>57</v>
      </c>
      <c r="L13" s="7">
        <v>1203</v>
      </c>
      <c r="M13" s="7">
        <v>15</v>
      </c>
      <c r="N13" s="7">
        <v>44</v>
      </c>
      <c r="O13" s="26">
        <v>3</v>
      </c>
    </row>
    <row r="14" spans="2:15" ht="12.75" customHeight="1">
      <c r="B14" s="25">
        <v>8</v>
      </c>
      <c r="C14" s="7" t="s">
        <v>26</v>
      </c>
      <c r="D14" s="7">
        <v>69</v>
      </c>
      <c r="E14" s="7">
        <v>294</v>
      </c>
      <c r="F14" s="8" t="s">
        <v>33</v>
      </c>
      <c r="G14" s="8" t="s">
        <v>58</v>
      </c>
      <c r="H14" s="8" t="s">
        <v>59</v>
      </c>
      <c r="I14" s="8" t="s">
        <v>60</v>
      </c>
      <c r="J14" s="8" t="s">
        <v>37</v>
      </c>
      <c r="K14" s="8" t="s">
        <v>61</v>
      </c>
      <c r="L14" s="7">
        <v>1204</v>
      </c>
      <c r="M14" s="7">
        <v>12</v>
      </c>
      <c r="N14" s="7">
        <v>35</v>
      </c>
      <c r="O14" s="26">
        <v>3</v>
      </c>
    </row>
    <row r="15" spans="2:15" ht="12.75" customHeight="1">
      <c r="B15" s="25">
        <v>9</v>
      </c>
      <c r="C15" s="7" t="s">
        <v>26</v>
      </c>
      <c r="D15" s="7">
        <v>69</v>
      </c>
      <c r="E15" s="7">
        <v>294</v>
      </c>
      <c r="F15" s="8" t="s">
        <v>27</v>
      </c>
      <c r="G15" s="8" t="s">
        <v>62</v>
      </c>
      <c r="H15" s="8" t="s">
        <v>63</v>
      </c>
      <c r="I15" s="8" t="s">
        <v>64</v>
      </c>
      <c r="J15" s="8" t="s">
        <v>37</v>
      </c>
      <c r="K15" s="8" t="s">
        <v>65</v>
      </c>
      <c r="L15" s="7">
        <v>1203</v>
      </c>
      <c r="M15" s="7">
        <v>13</v>
      </c>
      <c r="N15" s="7">
        <v>38</v>
      </c>
      <c r="O15" s="26">
        <v>3</v>
      </c>
    </row>
    <row r="16" spans="2:15" ht="12.75" customHeight="1">
      <c r="B16" s="25">
        <v>10</v>
      </c>
      <c r="C16" s="7" t="s">
        <v>26</v>
      </c>
      <c r="D16" s="7">
        <v>69</v>
      </c>
      <c r="E16" s="7">
        <v>294</v>
      </c>
      <c r="F16" s="8" t="s">
        <v>33</v>
      </c>
      <c r="G16" s="8" t="s">
        <v>66</v>
      </c>
      <c r="H16" s="8" t="s">
        <v>29</v>
      </c>
      <c r="I16" s="8" t="s">
        <v>67</v>
      </c>
      <c r="J16" s="8" t="s">
        <v>37</v>
      </c>
      <c r="K16" s="8" t="s">
        <v>68</v>
      </c>
      <c r="L16" s="7">
        <v>1203</v>
      </c>
      <c r="M16" s="7">
        <v>17</v>
      </c>
      <c r="N16" s="7">
        <v>50</v>
      </c>
      <c r="O16" s="26">
        <v>4</v>
      </c>
    </row>
    <row r="17" spans="2:15" ht="12.75" customHeight="1">
      <c r="B17" s="25">
        <v>11</v>
      </c>
      <c r="C17" s="7" t="s">
        <v>26</v>
      </c>
      <c r="D17" s="7">
        <v>69</v>
      </c>
      <c r="E17" s="7">
        <v>294</v>
      </c>
      <c r="F17" s="8" t="s">
        <v>27</v>
      </c>
      <c r="G17" s="8" t="s">
        <v>69</v>
      </c>
      <c r="H17" s="8" t="s">
        <v>70</v>
      </c>
      <c r="I17" s="8" t="s">
        <v>71</v>
      </c>
      <c r="J17" s="8" t="s">
        <v>31</v>
      </c>
      <c r="K17" s="8" t="s">
        <v>72</v>
      </c>
      <c r="L17" s="7">
        <v>1201</v>
      </c>
      <c r="M17" s="7">
        <v>24</v>
      </c>
      <c r="N17" s="7">
        <v>70</v>
      </c>
      <c r="O17" s="26">
        <v>5</v>
      </c>
    </row>
    <row r="18" spans="2:15" ht="13.5" thickBot="1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20" t="s">
        <v>1</v>
      </c>
      <c r="M18" s="21">
        <f>AVERAGE($M$7:$M$17)</f>
        <v>13.909090909090908</v>
      </c>
      <c r="N18" s="21">
        <f>AVERAGE($N$7:$N$17)</f>
        <v>40.63636363636363</v>
      </c>
      <c r="O18" s="27">
        <f>AVERAGE($O$7:$O$17)</f>
        <v>3.272727272727273</v>
      </c>
    </row>
    <row r="19" spans="2:14" ht="12.7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</sheetData>
  <sheetProtection/>
  <mergeCells count="6">
    <mergeCell ref="B5:O5"/>
    <mergeCell ref="B3:H3"/>
    <mergeCell ref="B1:O1"/>
    <mergeCell ref="B2:O2"/>
    <mergeCell ref="I3:O3"/>
    <mergeCell ref="B4:O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.00390625" style="0" bestFit="1" customWidth="1"/>
    <col min="3" max="3" width="6.125" style="0" bestFit="1" customWidth="1"/>
    <col min="4" max="4" width="8.375" style="0" bestFit="1" customWidth="1"/>
    <col min="5" max="5" width="8.75390625" style="0" bestFit="1" customWidth="1"/>
    <col min="6" max="6" width="10.125" style="0" bestFit="1" customWidth="1"/>
    <col min="7" max="7" width="14.00390625" style="0" bestFit="1" customWidth="1"/>
    <col min="8" max="8" width="12.375" style="0" bestFit="1" customWidth="1"/>
    <col min="9" max="9" width="18.00390625" style="0" bestFit="1" customWidth="1"/>
    <col min="10" max="11" width="9.125" style="0" bestFit="1" customWidth="1"/>
    <col min="12" max="12" width="12.625" style="0" customWidth="1"/>
    <col min="13" max="13" width="18.375" style="0" bestFit="1" customWidth="1"/>
    <col min="14" max="14" width="16.875" style="0" bestFit="1" customWidth="1"/>
    <col min="15" max="15" width="13.75390625" style="0" bestFit="1" customWidth="1"/>
    <col min="16" max="16" width="8.25390625" style="0" customWidth="1"/>
  </cols>
  <sheetData>
    <row r="1" spans="2:19" ht="16.5">
      <c r="B1" s="31" t="str">
        <f>S1_Title</f>
        <v>Протокол проверки результатов ГИА-9 в 2012 году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"/>
      <c r="P1" s="3"/>
      <c r="Q1" s="3"/>
      <c r="R1" s="3"/>
      <c r="S1" s="3"/>
    </row>
    <row r="2" spans="2:19" ht="16.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"/>
      <c r="P2" s="3"/>
      <c r="Q2" s="3"/>
      <c r="R2" s="3"/>
      <c r="S2" s="3"/>
    </row>
    <row r="3" spans="2:19" ht="16.5">
      <c r="B3" s="30" t="str">
        <f>S1_InstType</f>
        <v>Код ОУ: </v>
      </c>
      <c r="C3" s="30"/>
      <c r="D3" s="30"/>
      <c r="E3" s="30"/>
      <c r="F3" s="30"/>
      <c r="G3" s="30"/>
      <c r="H3" s="30"/>
      <c r="I3" s="32" t="str">
        <f>S1_SchoolCode</f>
        <v>303</v>
      </c>
      <c r="J3" s="32"/>
      <c r="K3" s="32"/>
      <c r="L3" s="32"/>
      <c r="M3" s="32"/>
      <c r="N3" s="32"/>
      <c r="O3" s="3"/>
      <c r="P3" s="3"/>
      <c r="Q3" s="3"/>
      <c r="R3" s="3"/>
      <c r="S3" s="3"/>
    </row>
    <row r="4" spans="2:19" ht="16.5">
      <c r="B4" s="31" t="str">
        <f>S1_SubjectCode</f>
        <v>02-Математика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"/>
      <c r="P4" s="3"/>
      <c r="Q4" s="3"/>
      <c r="R4" s="3"/>
      <c r="S4" s="3"/>
    </row>
    <row r="5" spans="2:19" ht="17.25" thickBo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"/>
      <c r="P5" s="3"/>
      <c r="Q5" s="3"/>
      <c r="R5" s="3"/>
      <c r="S5" s="3"/>
    </row>
    <row r="6" spans="2:14" ht="25.5">
      <c r="B6" s="13" t="s">
        <v>2</v>
      </c>
      <c r="C6" s="9" t="str">
        <f>S1_FName1</f>
        <v>Класс</v>
      </c>
      <c r="D6" s="9" t="str">
        <f>S1_FName2</f>
        <v>Код АТЕ</v>
      </c>
      <c r="E6" s="9" t="str">
        <f>S1_FName3</f>
        <v>Код ППЭ</v>
      </c>
      <c r="F6" s="9" t="str">
        <f>S1_FName4</f>
        <v>Аудитория</v>
      </c>
      <c r="G6" s="9" t="str">
        <f>S1_FName5</f>
        <v>Фамилия</v>
      </c>
      <c r="H6" s="9" t="str">
        <f>S1_FName6</f>
        <v>Имя</v>
      </c>
      <c r="I6" s="9" t="str">
        <f>S1_FName7</f>
        <v>Отчество</v>
      </c>
      <c r="J6" s="9" t="str">
        <f>S1_FName8</f>
        <v>Документ Серия</v>
      </c>
      <c r="K6" s="9" t="str">
        <f>S1_FName9</f>
        <v>Документ Номер</v>
      </c>
      <c r="L6" s="9" t="str">
        <f>S1_FName13</f>
        <v>Задания типа А</v>
      </c>
      <c r="M6" s="9" t="str">
        <f>S1_FName14</f>
        <v>Задания типа В</v>
      </c>
      <c r="N6" s="10" t="str">
        <f>S1_FName15</f>
        <v>Задания типа С</v>
      </c>
    </row>
    <row r="7" spans="1:14" ht="12.75" customHeight="1">
      <c r="A7" s="6"/>
      <c r="B7" s="14">
        <v>1</v>
      </c>
      <c r="C7" s="7" t="s">
        <v>26</v>
      </c>
      <c r="D7" s="7">
        <v>69</v>
      </c>
      <c r="E7" s="7">
        <v>294</v>
      </c>
      <c r="F7" s="8" t="s">
        <v>27</v>
      </c>
      <c r="G7" s="8" t="s">
        <v>28</v>
      </c>
      <c r="H7" s="8" t="s">
        <v>29</v>
      </c>
      <c r="I7" s="8" t="s">
        <v>30</v>
      </c>
      <c r="J7" s="8" t="s">
        <v>31</v>
      </c>
      <c r="K7" s="8" t="s">
        <v>32</v>
      </c>
      <c r="L7" s="22" t="s">
        <v>73</v>
      </c>
      <c r="M7" s="22" t="s">
        <v>74</v>
      </c>
      <c r="N7" s="23" t="s">
        <v>75</v>
      </c>
    </row>
    <row r="8" spans="1:14" ht="12.75" customHeight="1">
      <c r="A8" s="6"/>
      <c r="B8" s="14">
        <v>2</v>
      </c>
      <c r="C8" s="7" t="s">
        <v>26</v>
      </c>
      <c r="D8" s="7">
        <v>69</v>
      </c>
      <c r="E8" s="7">
        <v>294</v>
      </c>
      <c r="F8" s="8" t="s">
        <v>33</v>
      </c>
      <c r="G8" s="8" t="s">
        <v>34</v>
      </c>
      <c r="H8" s="8" t="s">
        <v>35</v>
      </c>
      <c r="I8" s="8" t="s">
        <v>36</v>
      </c>
      <c r="J8" s="8" t="s">
        <v>37</v>
      </c>
      <c r="K8" s="8" t="s">
        <v>38</v>
      </c>
      <c r="L8" s="22" t="s">
        <v>76</v>
      </c>
      <c r="M8" s="22" t="s">
        <v>77</v>
      </c>
      <c r="N8" s="23" t="s">
        <v>78</v>
      </c>
    </row>
    <row r="9" spans="1:14" ht="12.75" customHeight="1">
      <c r="A9" s="6"/>
      <c r="B9" s="14">
        <v>3</v>
      </c>
      <c r="C9" s="7" t="s">
        <v>26</v>
      </c>
      <c r="D9" s="7">
        <v>69</v>
      </c>
      <c r="E9" s="7">
        <v>294</v>
      </c>
      <c r="F9" s="8" t="s">
        <v>27</v>
      </c>
      <c r="G9" s="8" t="s">
        <v>39</v>
      </c>
      <c r="H9" s="8" t="s">
        <v>29</v>
      </c>
      <c r="I9" s="8" t="s">
        <v>40</v>
      </c>
      <c r="J9" s="8" t="s">
        <v>41</v>
      </c>
      <c r="K9" s="8" t="s">
        <v>42</v>
      </c>
      <c r="L9" s="22" t="s">
        <v>79</v>
      </c>
      <c r="M9" s="22" t="s">
        <v>80</v>
      </c>
      <c r="N9" s="23" t="s">
        <v>75</v>
      </c>
    </row>
    <row r="10" spans="1:14" ht="12.75" customHeight="1">
      <c r="A10" s="6"/>
      <c r="B10" s="14">
        <v>4</v>
      </c>
      <c r="C10" s="7" t="s">
        <v>26</v>
      </c>
      <c r="D10" s="7">
        <v>69</v>
      </c>
      <c r="E10" s="7">
        <v>294</v>
      </c>
      <c r="F10" s="8" t="s">
        <v>27</v>
      </c>
      <c r="G10" s="8" t="s">
        <v>43</v>
      </c>
      <c r="H10" s="8" t="s">
        <v>44</v>
      </c>
      <c r="I10" s="8" t="s">
        <v>45</v>
      </c>
      <c r="J10" s="8" t="s">
        <v>37</v>
      </c>
      <c r="K10" s="8" t="s">
        <v>46</v>
      </c>
      <c r="L10" s="22" t="s">
        <v>81</v>
      </c>
      <c r="M10" s="22" t="s">
        <v>82</v>
      </c>
      <c r="N10" s="23" t="s">
        <v>75</v>
      </c>
    </row>
    <row r="11" spans="1:14" ht="12.75" customHeight="1">
      <c r="A11" s="6"/>
      <c r="B11" s="14">
        <v>5</v>
      </c>
      <c r="C11" s="7" t="s">
        <v>26</v>
      </c>
      <c r="D11" s="7">
        <v>69</v>
      </c>
      <c r="E11" s="7">
        <v>294</v>
      </c>
      <c r="F11" s="8" t="s">
        <v>27</v>
      </c>
      <c r="G11" s="8" t="s">
        <v>47</v>
      </c>
      <c r="H11" s="8" t="s">
        <v>48</v>
      </c>
      <c r="I11" s="8" t="s">
        <v>49</v>
      </c>
      <c r="J11" s="8" t="s">
        <v>50</v>
      </c>
      <c r="K11" s="8" t="s">
        <v>51</v>
      </c>
      <c r="L11" s="22" t="s">
        <v>79</v>
      </c>
      <c r="M11" s="22" t="s">
        <v>83</v>
      </c>
      <c r="N11" s="23" t="s">
        <v>75</v>
      </c>
    </row>
    <row r="12" spans="1:14" ht="12.75" customHeight="1">
      <c r="A12" s="6"/>
      <c r="B12" s="14">
        <v>6</v>
      </c>
      <c r="C12" s="7" t="s">
        <v>26</v>
      </c>
      <c r="D12" s="7">
        <v>69</v>
      </c>
      <c r="E12" s="7">
        <v>294</v>
      </c>
      <c r="F12" s="8" t="s">
        <v>33</v>
      </c>
      <c r="G12" s="8" t="s">
        <v>52</v>
      </c>
      <c r="H12" s="8" t="s">
        <v>53</v>
      </c>
      <c r="I12" s="8" t="s">
        <v>54</v>
      </c>
      <c r="J12" s="8" t="s">
        <v>37</v>
      </c>
      <c r="K12" s="8" t="s">
        <v>55</v>
      </c>
      <c r="L12" s="22" t="s">
        <v>79</v>
      </c>
      <c r="M12" s="22" t="s">
        <v>84</v>
      </c>
      <c r="N12" s="23" t="s">
        <v>75</v>
      </c>
    </row>
    <row r="13" spans="1:14" ht="12.75" customHeight="1">
      <c r="A13" s="6"/>
      <c r="B13" s="14">
        <v>7</v>
      </c>
      <c r="C13" s="7" t="s">
        <v>26</v>
      </c>
      <c r="D13" s="7">
        <v>69</v>
      </c>
      <c r="E13" s="7">
        <v>294</v>
      </c>
      <c r="F13" s="8" t="s">
        <v>27</v>
      </c>
      <c r="G13" s="8" t="s">
        <v>56</v>
      </c>
      <c r="H13" s="8" t="s">
        <v>29</v>
      </c>
      <c r="I13" s="8" t="s">
        <v>54</v>
      </c>
      <c r="J13" s="8" t="s">
        <v>37</v>
      </c>
      <c r="K13" s="8" t="s">
        <v>57</v>
      </c>
      <c r="L13" s="22" t="s">
        <v>79</v>
      </c>
      <c r="M13" s="22" t="s">
        <v>85</v>
      </c>
      <c r="N13" s="23" t="s">
        <v>75</v>
      </c>
    </row>
    <row r="14" spans="1:14" ht="12.75" customHeight="1">
      <c r="A14" s="6"/>
      <c r="B14" s="14">
        <v>8</v>
      </c>
      <c r="C14" s="7" t="s">
        <v>26</v>
      </c>
      <c r="D14" s="7">
        <v>69</v>
      </c>
      <c r="E14" s="7">
        <v>294</v>
      </c>
      <c r="F14" s="8" t="s">
        <v>33</v>
      </c>
      <c r="G14" s="8" t="s">
        <v>58</v>
      </c>
      <c r="H14" s="8" t="s">
        <v>59</v>
      </c>
      <c r="I14" s="8" t="s">
        <v>60</v>
      </c>
      <c r="J14" s="8" t="s">
        <v>37</v>
      </c>
      <c r="K14" s="8" t="s">
        <v>61</v>
      </c>
      <c r="L14" s="22" t="s">
        <v>79</v>
      </c>
      <c r="M14" s="22" t="s">
        <v>86</v>
      </c>
      <c r="N14" s="23" t="s">
        <v>75</v>
      </c>
    </row>
    <row r="15" spans="1:14" ht="12.75" customHeight="1">
      <c r="A15" s="6"/>
      <c r="B15" s="14">
        <v>9</v>
      </c>
      <c r="C15" s="7" t="s">
        <v>26</v>
      </c>
      <c r="D15" s="7">
        <v>69</v>
      </c>
      <c r="E15" s="7">
        <v>294</v>
      </c>
      <c r="F15" s="8" t="s">
        <v>27</v>
      </c>
      <c r="G15" s="8" t="s">
        <v>62</v>
      </c>
      <c r="H15" s="8" t="s">
        <v>63</v>
      </c>
      <c r="I15" s="8" t="s">
        <v>64</v>
      </c>
      <c r="J15" s="8" t="s">
        <v>37</v>
      </c>
      <c r="K15" s="8" t="s">
        <v>65</v>
      </c>
      <c r="L15" s="22" t="s">
        <v>79</v>
      </c>
      <c r="M15" s="22" t="s">
        <v>87</v>
      </c>
      <c r="N15" s="23" t="s">
        <v>75</v>
      </c>
    </row>
    <row r="16" spans="1:14" ht="12.75" customHeight="1">
      <c r="A16" s="6"/>
      <c r="B16" s="14">
        <v>10</v>
      </c>
      <c r="C16" s="7" t="s">
        <v>26</v>
      </c>
      <c r="D16" s="7">
        <v>69</v>
      </c>
      <c r="E16" s="7">
        <v>294</v>
      </c>
      <c r="F16" s="8" t="s">
        <v>33</v>
      </c>
      <c r="G16" s="8" t="s">
        <v>66</v>
      </c>
      <c r="H16" s="8" t="s">
        <v>29</v>
      </c>
      <c r="I16" s="8" t="s">
        <v>67</v>
      </c>
      <c r="J16" s="8" t="s">
        <v>37</v>
      </c>
      <c r="K16" s="8" t="s">
        <v>68</v>
      </c>
      <c r="L16" s="22" t="s">
        <v>79</v>
      </c>
      <c r="M16" s="22" t="s">
        <v>88</v>
      </c>
      <c r="N16" s="23" t="s">
        <v>89</v>
      </c>
    </row>
    <row r="17" spans="1:14" ht="12.75" customHeight="1">
      <c r="A17" s="6"/>
      <c r="B17" s="14">
        <v>11</v>
      </c>
      <c r="C17" s="7" t="s">
        <v>26</v>
      </c>
      <c r="D17" s="7">
        <v>69</v>
      </c>
      <c r="E17" s="7">
        <v>294</v>
      </c>
      <c r="F17" s="8" t="s">
        <v>27</v>
      </c>
      <c r="G17" s="8" t="s">
        <v>69</v>
      </c>
      <c r="H17" s="8" t="s">
        <v>70</v>
      </c>
      <c r="I17" s="8" t="s">
        <v>71</v>
      </c>
      <c r="J17" s="8" t="s">
        <v>31</v>
      </c>
      <c r="K17" s="8" t="s">
        <v>72</v>
      </c>
      <c r="L17" s="22" t="s">
        <v>79</v>
      </c>
      <c r="M17" s="22" t="s">
        <v>90</v>
      </c>
      <c r="N17" s="23" t="s">
        <v>91</v>
      </c>
    </row>
    <row r="18" spans="1:14" ht="13.5" thickBot="1">
      <c r="A18" s="2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 t="s">
        <v>0</v>
      </c>
    </row>
    <row r="19" spans="1:14" ht="12.75">
      <c r="A19" s="2"/>
      <c r="B19" s="2"/>
      <c r="C19" s="2"/>
      <c r="D19" s="4"/>
      <c r="E19" s="4"/>
      <c r="F19" s="4"/>
      <c r="G19" s="4"/>
      <c r="H19" s="4"/>
      <c r="I19" s="4"/>
      <c r="J19" s="4"/>
      <c r="K19" s="4"/>
      <c r="L19" s="4"/>
      <c r="M19" s="4"/>
      <c r="N19" s="4" t="s">
        <v>0</v>
      </c>
    </row>
  </sheetData>
  <sheetProtection/>
  <mergeCells count="6">
    <mergeCell ref="B5:N5"/>
    <mergeCell ref="B1:N1"/>
    <mergeCell ref="B4:N4"/>
    <mergeCell ref="B2:N2"/>
    <mergeCell ref="B3:H3"/>
    <mergeCell ref="I3:N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W6"/>
  <sheetViews>
    <sheetView zoomScalePageLayoutView="0" workbookViewId="0" topLeftCell="A1">
      <selection activeCell="A30013" sqref="A30013:N30014"/>
    </sheetView>
  </sheetViews>
  <sheetFormatPr defaultColWidth="9.00390625" defaultRowHeight="12.75"/>
  <sheetData>
    <row r="5" spans="1:2" ht="12.75">
      <c r="A5" s="28" t="s">
        <v>3</v>
      </c>
      <c r="B5" t="e">
        <f>XLR_ERRNAME</f>
        <v>#NAME?</v>
      </c>
    </row>
    <row r="6" spans="1:23" ht="12.75">
      <c r="A6" t="s">
        <v>4</v>
      </c>
      <c r="B6">
        <v>0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 t="s">
        <v>15</v>
      </c>
      <c r="N6" s="1" t="s">
        <v>16</v>
      </c>
      <c r="O6" s="1" t="s">
        <v>17</v>
      </c>
      <c r="P6" s="1" t="s">
        <v>18</v>
      </c>
      <c r="Q6" s="1" t="s">
        <v>19</v>
      </c>
      <c r="R6" s="1" t="s">
        <v>20</v>
      </c>
      <c r="S6" s="1" t="s">
        <v>21</v>
      </c>
      <c r="T6" s="1" t="s">
        <v>22</v>
      </c>
      <c r="U6" s="1" t="s">
        <v>23</v>
      </c>
      <c r="V6" s="1" t="s">
        <v>24</v>
      </c>
      <c r="W6" s="1" t="s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2007-04-08T19:09:28Z</cp:lastPrinted>
  <dcterms:created xsi:type="dcterms:W3CDTF">2003-05-21T15:59:57Z</dcterms:created>
  <dcterms:modified xsi:type="dcterms:W3CDTF">2012-06-10T19:24:16Z</dcterms:modified>
  <cp:category/>
  <cp:version/>
  <cp:contentType/>
  <cp:contentStatus/>
</cp:coreProperties>
</file>